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E32" i="1" l="1"/>
  <c r="F8" i="3" s="1"/>
  <c r="F19" s="1"/>
  <c r="F23" s="1"/>
  <c r="F26" s="1"/>
  <c r="I32" i="1"/>
  <c r="J8" i="3" s="1"/>
  <c r="J19" s="1"/>
  <c r="J23" s="1"/>
  <c r="J26" s="1"/>
</calcChain>
</file>

<file path=xl/sharedStrings.xml><?xml version="1.0" encoding="utf-8"?>
<sst xmlns="http://schemas.openxmlformats.org/spreadsheetml/2006/main" count="114" uniqueCount="92">
  <si>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</si>
  <si>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</si>
  <si>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</si>
  <si>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</si>
  <si>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</si>
  <si>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</si>
  <si>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</si>
  <si>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</si>
  <si>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</si>
  <si>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</si>
  <si>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</si>
  <si>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</si>
  <si>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</si>
  <si>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</si>
  <si>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</si>
  <si>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</si>
  <si>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</si>
  <si>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</si>
  <si>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</si>
  <si>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</si>
  <si>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</si>
  <si>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</si>
  <si>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</si>
  <si>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</si>
  <si>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</si>
  <si>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</si>
  <si>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</si>
  <si>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</si>
  <si>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</si>
  <si>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</si>
  <si>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</si>
  <si>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</si>
  <si>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</si>
  <si>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</si>
  <si>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</si>
  <si>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</si>
  <si>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</si>
  <si>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</si>
  <si>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</si>
  <si>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</si>
  <si>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</si>
  <si>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</si>
  <si>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</si>
  <si>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</si>
  <si>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</si>
  <si>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</si>
  <si>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</si>
  <si>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</si>
  <si>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</si>
  <si>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</si>
  <si>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</si>
  <si>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</si>
  <si>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</si>
  <si>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</si>
  <si>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</si>
  <si>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</si>
  <si>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</si>
  <si>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</si>
  <si>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</si>
  <si>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</si>
  <si>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</si>
  <si>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</si>
  <si>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</si>
  <si>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</si>
  <si>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</si>
  <si>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</si>
  <si>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</si>
  <si>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</si>
  <si>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</si>
  <si>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</si>
  <si>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</si>
  <si>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</si>
  <si>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</si>
  <si>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</si>
  <si>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</si>
  <si>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</si>
  <si>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</si>
  <si>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</si>
  <si>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</si>
  <si>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</si>
  <si>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</si>
  <si>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</si>
  <si>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</si>
  <si>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OŚRODEK POMOCY SPOŁECZNEJ</t>
  </si>
  <si>
    <t>272902803</t>
  </si>
  <si>
    <t xml:space="preserve"> GMINA MARKLOWICE</t>
  </si>
  <si>
    <t>0,00  koszty amortyzacji</t>
  </si>
  <si>
    <t xml:space="preserve">wyłączenia </t>
  </si>
  <si>
    <t>31-12-2021</t>
  </si>
  <si>
    <t>2022-03-24</t>
  </si>
  <si>
    <t>mgr Mirela Adamczyk</t>
  </si>
  <si>
    <t>mgr Krystyna Malina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</si>
</sst>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7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4" fillId="2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0" fontId="0" fillId="0" borderId="13" xfId="0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49" fontId="11" fillId="0" borderId="13" xfId="0" applyNumberFormat="1" applyFont="1" applyFill="1" applyBorder="1" applyAlignment="1">
      <alignment horizontal="left" vertical="center" wrapText="1"/>
    </xf>
    <xf numFmtId="165" fontId="4" fillId="0" borderId="11" xfId="0" applyNumberFormat="1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opLeftCell="A13" workbookViewId="0">
      <selection activeCell="I32" sqref="I32:J32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51" t="s">
        <v>48</v>
      </c>
      <c r="C2" s="52"/>
      <c r="D2" s="52"/>
      <c r="E2" s="52"/>
      <c r="F2" s="52"/>
      <c r="G2" s="52"/>
      <c r="H2" s="52"/>
      <c r="I2" s="52"/>
      <c r="J2" s="52"/>
      <c r="K2" s="8"/>
    </row>
    <row r="3" spans="1:12" s="9" customFormat="1" ht="33" customHeight="1">
      <c r="A3" s="8"/>
      <c r="B3" s="53"/>
      <c r="C3" s="53"/>
      <c r="D3" s="53"/>
      <c r="E3" s="53"/>
      <c r="F3" s="53"/>
      <c r="G3" s="53"/>
      <c r="H3" s="53"/>
      <c r="I3" s="53"/>
      <c r="J3" s="53"/>
      <c r="K3" s="8"/>
    </row>
    <row r="4" spans="1:12" ht="15" customHeight="1">
      <c r="A4" s="1"/>
      <c r="B4" s="73" t="s">
        <v>8</v>
      </c>
      <c r="C4" s="74"/>
      <c r="D4" s="80" t="s">
        <v>13</v>
      </c>
      <c r="E4" s="81"/>
      <c r="F4" s="82"/>
      <c r="G4" s="93" t="s">
        <v>0</v>
      </c>
      <c r="H4" s="94"/>
      <c r="I4" s="94"/>
      <c r="J4" s="95"/>
      <c r="K4" s="1"/>
    </row>
    <row r="5" spans="1:12" ht="13.5" customHeight="1">
      <c r="A5" s="1"/>
      <c r="B5" s="75" t="s">
        <v>83</v>
      </c>
      <c r="C5" s="76"/>
      <c r="D5" s="83"/>
      <c r="E5" s="84"/>
      <c r="F5" s="85"/>
      <c r="G5" s="96" t="s">
        <v>85</v>
      </c>
      <c r="H5" s="97"/>
      <c r="I5" s="97"/>
      <c r="J5" s="98"/>
      <c r="K5" s="1"/>
    </row>
    <row r="6" spans="1:12" ht="13.5" customHeight="1">
      <c r="A6" s="1"/>
      <c r="B6" s="77"/>
      <c r="C6" s="76"/>
      <c r="D6" s="83"/>
      <c r="E6" s="84"/>
      <c r="F6" s="85"/>
      <c r="G6" s="96"/>
      <c r="H6" s="97"/>
      <c r="I6" s="97"/>
      <c r="J6" s="98"/>
      <c r="K6" s="1"/>
    </row>
    <row r="7" spans="1:12" ht="13.5" customHeight="1">
      <c r="A7" s="1"/>
      <c r="B7" s="77"/>
      <c r="C7" s="76"/>
      <c r="D7" s="83"/>
      <c r="E7" s="84"/>
      <c r="F7" s="85"/>
      <c r="G7" s="96"/>
      <c r="H7" s="97"/>
      <c r="I7" s="97"/>
      <c r="J7" s="98"/>
      <c r="K7" s="1"/>
    </row>
    <row r="8" spans="1:12" ht="35.25" customHeight="1">
      <c r="A8" s="1"/>
      <c r="B8" s="78"/>
      <c r="C8" s="79"/>
      <c r="D8" s="83"/>
      <c r="E8" s="84"/>
      <c r="F8" s="85"/>
      <c r="G8" s="96"/>
      <c r="H8" s="97"/>
      <c r="I8" s="97"/>
      <c r="J8" s="98"/>
      <c r="K8" s="1"/>
    </row>
    <row r="9" spans="1:12" ht="13.5" customHeight="1">
      <c r="A9" s="1"/>
      <c r="B9" s="73" t="s">
        <v>1</v>
      </c>
      <c r="C9" s="74"/>
      <c r="D9" s="39" t="s">
        <v>10</v>
      </c>
      <c r="E9" s="10" t="s">
        <v>88</v>
      </c>
      <c r="F9" s="16" t="s">
        <v>11</v>
      </c>
      <c r="G9" s="50"/>
      <c r="H9" s="99" t="s">
        <v>3</v>
      </c>
      <c r="I9" s="99"/>
      <c r="J9" s="22"/>
      <c r="K9" s="1"/>
    </row>
    <row r="10" spans="1:12" ht="19.5" customHeight="1">
      <c r="A10" s="1"/>
      <c r="B10" s="89" t="s">
        <v>84</v>
      </c>
      <c r="C10" s="90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86"/>
      <c r="C11" s="87"/>
      <c r="D11" s="88"/>
      <c r="E11" s="91" t="s">
        <v>12</v>
      </c>
      <c r="F11" s="106"/>
      <c r="G11" s="106"/>
      <c r="H11" s="107"/>
      <c r="I11" s="91" t="s">
        <v>9</v>
      </c>
      <c r="J11" s="17"/>
      <c r="K11" s="1"/>
      <c r="L11" s="12" t="s">
        <v>7</v>
      </c>
    </row>
    <row r="12" spans="1:12" ht="19.5" customHeight="1">
      <c r="A12" s="1"/>
      <c r="B12" s="70"/>
      <c r="C12" s="71"/>
      <c r="D12" s="72"/>
      <c r="E12" s="92"/>
      <c r="F12" s="108"/>
      <c r="G12" s="108"/>
      <c r="H12" s="109"/>
      <c r="I12" s="92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60">
        <f>IF(AND(E14="",E15="",E17="",E18="",E19="",E20=""),"",SUM(E14,E15,E17,E18,E19,E20))</f>
        <v>-46690.86</v>
      </c>
      <c r="F13" s="61"/>
      <c r="G13" s="61"/>
      <c r="H13" s="62"/>
      <c r="I13" s="60">
        <f>IF(AND(I14="",I15="",I17="",I18="",I19="",I20=""),"",SUM(I14,I15,I17,I18,I19,I20))</f>
        <v>96998.23</v>
      </c>
      <c r="J13" s="63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66"/>
      <c r="F14" s="67"/>
      <c r="G14" s="67"/>
      <c r="H14" s="68"/>
      <c r="I14" s="66"/>
      <c r="J14" s="69"/>
      <c r="K14" s="1"/>
    </row>
    <row r="15" spans="1:12" ht="15" customHeight="1">
      <c r="A15" s="1"/>
      <c r="B15" s="30" t="s">
        <v>18</v>
      </c>
      <c r="C15" s="110" t="s">
        <v>19</v>
      </c>
      <c r="D15" s="111"/>
      <c r="E15" s="100"/>
      <c r="F15" s="104"/>
      <c r="G15" s="104"/>
      <c r="H15" s="101"/>
      <c r="I15" s="100"/>
      <c r="J15" s="101"/>
      <c r="K15" s="1"/>
    </row>
    <row r="16" spans="1:12" ht="15" customHeight="1">
      <c r="A16" s="1"/>
      <c r="B16" s="21"/>
      <c r="C16" s="32" t="s">
        <v>20</v>
      </c>
      <c r="D16" s="27"/>
      <c r="E16" s="102"/>
      <c r="F16" s="105"/>
      <c r="G16" s="105"/>
      <c r="H16" s="103"/>
      <c r="I16" s="102"/>
      <c r="J16" s="103"/>
      <c r="K16" s="1"/>
    </row>
    <row r="17" spans="1:11" ht="25.5" customHeight="1">
      <c r="A17" s="1"/>
      <c r="B17" s="33" t="s">
        <v>21</v>
      </c>
      <c r="C17" s="64" t="s">
        <v>22</v>
      </c>
      <c r="D17" s="65"/>
      <c r="E17" s="66"/>
      <c r="F17" s="67"/>
      <c r="G17" s="67"/>
      <c r="H17" s="68"/>
      <c r="I17" s="66"/>
      <c r="J17" s="69"/>
      <c r="K17" s="1"/>
    </row>
    <row r="18" spans="1:11" ht="25.5" customHeight="1">
      <c r="A18" s="1"/>
      <c r="B18" s="35" t="s">
        <v>24</v>
      </c>
      <c r="C18" s="64" t="s">
        <v>23</v>
      </c>
      <c r="D18" s="65"/>
      <c r="E18" s="66"/>
      <c r="F18" s="67"/>
      <c r="G18" s="67"/>
      <c r="H18" s="68"/>
      <c r="I18" s="66"/>
      <c r="J18" s="69"/>
      <c r="K18" s="1"/>
    </row>
    <row r="19" spans="1:11" ht="25.5" customHeight="1">
      <c r="A19" s="1"/>
      <c r="B19" s="35" t="s">
        <v>25</v>
      </c>
      <c r="C19" s="64" t="s">
        <v>28</v>
      </c>
      <c r="D19" s="65"/>
      <c r="E19" s="66"/>
      <c r="F19" s="67"/>
      <c r="G19" s="67"/>
      <c r="H19" s="68"/>
      <c r="I19" s="66"/>
      <c r="J19" s="69"/>
      <c r="K19" s="1"/>
    </row>
    <row r="20" spans="1:11" ht="25.5" customHeight="1">
      <c r="A20" s="1"/>
      <c r="B20" s="35" t="s">
        <v>26</v>
      </c>
      <c r="C20" s="64" t="s">
        <v>27</v>
      </c>
      <c r="D20" s="65"/>
      <c r="E20" s="66">
        <v>-46690.86</v>
      </c>
      <c r="F20" s="67"/>
      <c r="G20" s="67"/>
      <c r="H20" s="68"/>
      <c r="I20" s="66">
        <v>96998.23</v>
      </c>
      <c r="J20" s="69"/>
      <c r="K20" s="1"/>
    </row>
    <row r="21" spans="1:11" ht="25.5" customHeight="1">
      <c r="A21" s="1"/>
      <c r="B21" s="36" t="s">
        <v>29</v>
      </c>
      <c r="C21" s="58" t="s">
        <v>30</v>
      </c>
      <c r="D21" s="59"/>
      <c r="E21" s="60">
        <f>IF(AND(E22="",E23="",E24="",E25="",E26="",E27="",E28="",E29="",E30="",E31=""),"",SUM(E22,E23,E24,E25,E26,E27,E28,E29,E30,E31))</f>
        <v>8717097.6899999995</v>
      </c>
      <c r="F21" s="61"/>
      <c r="G21" s="61"/>
      <c r="H21" s="62"/>
      <c r="I21" s="60">
        <f>IF(AND(I22="",I23="",I24="",I25="",I26="",I27="",I28="",I29="",I30="",I31=""),"",SUM(I22,I23,I24,I25,I26,I27,I28,I29,I30,I31))</f>
        <v>8657123.6600000001</v>
      </c>
      <c r="J21" s="63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66">
        <v>0</v>
      </c>
      <c r="F22" s="67"/>
      <c r="G22" s="67"/>
      <c r="H22" s="68"/>
      <c r="I22" s="66">
        <v>0</v>
      </c>
      <c r="J22" s="69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66">
        <v>18732.939999999999</v>
      </c>
      <c r="F23" s="67"/>
      <c r="G23" s="67"/>
      <c r="H23" s="68"/>
      <c r="I23" s="66">
        <v>41954.879999999997</v>
      </c>
      <c r="J23" s="69"/>
      <c r="K23" s="1"/>
    </row>
    <row r="24" spans="1:11" ht="25.5" customHeight="1">
      <c r="A24" s="1"/>
      <c r="B24" s="33" t="s">
        <v>21</v>
      </c>
      <c r="C24" s="64" t="s">
        <v>39</v>
      </c>
      <c r="D24" s="65"/>
      <c r="E24" s="66">
        <v>270273.89</v>
      </c>
      <c r="F24" s="67"/>
      <c r="G24" s="67"/>
      <c r="H24" s="68"/>
      <c r="I24" s="66">
        <v>291687.34999999998</v>
      </c>
      <c r="J24" s="69"/>
      <c r="K24" s="1"/>
    </row>
    <row r="25" spans="1:11" ht="25.5" customHeight="1">
      <c r="A25" s="1"/>
      <c r="B25" s="35" t="s">
        <v>24</v>
      </c>
      <c r="C25" s="64" t="s">
        <v>40</v>
      </c>
      <c r="D25" s="65"/>
      <c r="E25" s="66">
        <v>923.53</v>
      </c>
      <c r="F25" s="67"/>
      <c r="G25" s="67"/>
      <c r="H25" s="68"/>
      <c r="I25" s="66">
        <v>915.78</v>
      </c>
      <c r="J25" s="69"/>
      <c r="K25" s="1"/>
    </row>
    <row r="26" spans="1:11" ht="25.5" customHeight="1">
      <c r="A26" s="1"/>
      <c r="B26" s="35" t="s">
        <v>25</v>
      </c>
      <c r="C26" s="64" t="s">
        <v>41</v>
      </c>
      <c r="D26" s="65"/>
      <c r="E26" s="66">
        <v>502951.03</v>
      </c>
      <c r="F26" s="67"/>
      <c r="G26" s="67"/>
      <c r="H26" s="68"/>
      <c r="I26" s="66">
        <v>566943.1</v>
      </c>
      <c r="J26" s="69"/>
      <c r="K26" s="1"/>
    </row>
    <row r="27" spans="1:11" ht="25.5" customHeight="1">
      <c r="A27" s="1"/>
      <c r="B27" s="35" t="s">
        <v>26</v>
      </c>
      <c r="C27" s="64" t="s">
        <v>42</v>
      </c>
      <c r="D27" s="65"/>
      <c r="E27" s="66">
        <v>113142.53</v>
      </c>
      <c r="F27" s="67"/>
      <c r="G27" s="67"/>
      <c r="H27" s="68"/>
      <c r="I27" s="66">
        <v>129002.43</v>
      </c>
      <c r="J27" s="69"/>
      <c r="K27" s="1"/>
    </row>
    <row r="28" spans="1:11" ht="25.5" customHeight="1">
      <c r="A28" s="1"/>
      <c r="B28" s="35" t="s">
        <v>31</v>
      </c>
      <c r="C28" s="64" t="s">
        <v>43</v>
      </c>
      <c r="D28" s="65"/>
      <c r="E28" s="66">
        <v>4929.09</v>
      </c>
      <c r="F28" s="67"/>
      <c r="G28" s="67"/>
      <c r="H28" s="68"/>
      <c r="I28" s="66">
        <v>5345.36</v>
      </c>
      <c r="J28" s="69"/>
      <c r="K28" s="1"/>
    </row>
    <row r="29" spans="1:11" ht="25.5" customHeight="1">
      <c r="A29" s="1"/>
      <c r="B29" s="35" t="s">
        <v>32</v>
      </c>
      <c r="C29" s="64" t="s">
        <v>44</v>
      </c>
      <c r="D29" s="65"/>
      <c r="E29" s="66">
        <v>0</v>
      </c>
      <c r="F29" s="67"/>
      <c r="G29" s="67"/>
      <c r="H29" s="68"/>
      <c r="I29" s="66">
        <v>0</v>
      </c>
      <c r="J29" s="69"/>
      <c r="K29" s="1"/>
    </row>
    <row r="30" spans="1:11" ht="25.5" customHeight="1">
      <c r="A30" s="1"/>
      <c r="B30" s="35" t="s">
        <v>33</v>
      </c>
      <c r="C30" s="64" t="s">
        <v>45</v>
      </c>
      <c r="D30" s="65"/>
      <c r="E30" s="66">
        <v>7806144.6799999997</v>
      </c>
      <c r="F30" s="67"/>
      <c r="G30" s="67"/>
      <c r="H30" s="68"/>
      <c r="I30" s="66">
        <v>7621274.7599999998</v>
      </c>
      <c r="J30" s="69"/>
      <c r="K30" s="1"/>
    </row>
    <row r="31" spans="1:11" ht="25.5" customHeight="1">
      <c r="A31" s="1"/>
      <c r="B31" s="35" t="s">
        <v>34</v>
      </c>
      <c r="C31" s="64" t="s">
        <v>46</v>
      </c>
      <c r="D31" s="65"/>
      <c r="E31" s="66">
        <v>0</v>
      </c>
      <c r="F31" s="67"/>
      <c r="G31" s="67"/>
      <c r="H31" s="68"/>
      <c r="I31" s="66">
        <v>0</v>
      </c>
      <c r="J31" s="69"/>
      <c r="K31" s="1"/>
    </row>
    <row r="32" spans="1:11" ht="25.5" customHeight="1">
      <c r="A32" s="1"/>
      <c r="B32" s="36" t="s">
        <v>35</v>
      </c>
      <c r="C32" s="58" t="s">
        <v>82</v>
      </c>
      <c r="D32" s="59"/>
      <c r="E32" s="60">
        <f>IF(AND(E13="",E21=""),"",SUM(E13)-SUM(E21))</f>
        <v>-8763788.5499999989</v>
      </c>
      <c r="F32" s="61"/>
      <c r="G32" s="61"/>
      <c r="H32" s="62"/>
      <c r="I32" s="60">
        <f>IF(AND(I13="",I21=""),"",SUM(I13)-SUM(I21))</f>
        <v>-8560125.4299999997</v>
      </c>
      <c r="J32" s="63"/>
      <c r="K32" s="1"/>
    </row>
    <row r="33" spans="1:11" ht="25.5" customHeight="1">
      <c r="A33" s="1"/>
      <c r="B33" s="38" t="s">
        <v>36</v>
      </c>
      <c r="C33" s="58" t="s">
        <v>47</v>
      </c>
      <c r="D33" s="59"/>
      <c r="E33" s="60">
        <f>IF(AND('Strona 2'!F2="",'Strona 2'!F3="",'Strona 2'!F4=""),"",SUM('Strona 2'!F2,'Strona 2'!F3,'Strona 2'!F4))</f>
        <v>36997.199999999997</v>
      </c>
      <c r="F33" s="61"/>
      <c r="G33" s="61"/>
      <c r="H33" s="62"/>
      <c r="I33" s="60">
        <f>IF(AND('Strona 2'!J2="",'Strona 2'!J3="",'Strona 2'!J4=""),"",SUM('Strona 2'!J2,'Strona 2'!J3,'Strona 2'!J4))</f>
        <v>73</v>
      </c>
      <c r="J33" s="63"/>
      <c r="K33" s="1"/>
    </row>
    <row r="34" spans="1:11" s="9" customFormat="1" ht="12.75" customHeight="1">
      <c r="A34" s="8"/>
      <c r="B34" s="57"/>
      <c r="C34" s="57"/>
      <c r="D34" s="57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56"/>
      <c r="C39" s="56"/>
      <c r="D39" s="56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54" t="s">
        <v>2</v>
      </c>
      <c r="C40" s="54"/>
      <c r="D40" s="54"/>
      <c r="E40" s="54"/>
      <c r="F40" s="55"/>
      <c r="G40" s="55"/>
      <c r="H40" s="55"/>
      <c r="I40" s="55"/>
      <c r="J40" s="55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E14:H14"/>
    <mergeCell ref="C20:D20"/>
    <mergeCell ref="E20:H20"/>
    <mergeCell ref="C15:D15"/>
    <mergeCell ref="C17:D17"/>
    <mergeCell ref="C18:D18"/>
    <mergeCell ref="C19:D19"/>
    <mergeCell ref="E17:H17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topLeftCell="A25" workbookViewId="0">
      <selection activeCell="J32" sqref="J32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66"/>
      <c r="G2" s="67"/>
      <c r="H2" s="67"/>
      <c r="I2" s="68"/>
      <c r="J2" s="66"/>
      <c r="K2" s="69"/>
      <c r="L2" s="1"/>
    </row>
    <row r="3" spans="1:12" ht="25.5" customHeight="1">
      <c r="A3" s="1"/>
      <c r="B3" s="37" t="s">
        <v>18</v>
      </c>
      <c r="C3" s="64" t="s">
        <v>50</v>
      </c>
      <c r="D3" s="120"/>
      <c r="E3" s="59"/>
      <c r="F3" s="66"/>
      <c r="G3" s="67"/>
      <c r="H3" s="67"/>
      <c r="I3" s="68"/>
      <c r="J3" s="66"/>
      <c r="K3" s="69"/>
      <c r="L3" s="1"/>
    </row>
    <row r="4" spans="1:12" ht="25.5" customHeight="1">
      <c r="A4" s="1"/>
      <c r="B4" s="33" t="s">
        <v>21</v>
      </c>
      <c r="C4" s="64" t="s">
        <v>51</v>
      </c>
      <c r="D4" s="64"/>
      <c r="E4" s="59"/>
      <c r="F4" s="66">
        <v>36997.199999999997</v>
      </c>
      <c r="G4" s="67"/>
      <c r="H4" s="67"/>
      <c r="I4" s="68"/>
      <c r="J4" s="66">
        <v>73</v>
      </c>
      <c r="K4" s="69"/>
      <c r="L4" s="1"/>
    </row>
    <row r="5" spans="1:12" ht="25.5" customHeight="1">
      <c r="A5" s="1"/>
      <c r="B5" s="36" t="s">
        <v>52</v>
      </c>
      <c r="C5" s="58" t="s">
        <v>53</v>
      </c>
      <c r="D5" s="120"/>
      <c r="E5" s="59"/>
      <c r="F5" s="60" t="str">
        <f>IF(AND(F6="",F7=""),"",SUM(F6,F7))</f>
        <v/>
      </c>
      <c r="G5" s="61"/>
      <c r="H5" s="61"/>
      <c r="I5" s="62"/>
      <c r="J5" s="60" t="str">
        <f>IF(AND(J6="",J7=""),"",SUM(J6,J7))</f>
        <v/>
      </c>
      <c r="K5" s="63"/>
      <c r="L5" s="1"/>
    </row>
    <row r="6" spans="1:12" ht="39.75" customHeight="1">
      <c r="A6" s="1"/>
      <c r="B6" s="40" t="s">
        <v>54</v>
      </c>
      <c r="C6" s="128" t="s">
        <v>55</v>
      </c>
      <c r="D6" s="120"/>
      <c r="E6" s="59"/>
      <c r="F6" s="66"/>
      <c r="G6" s="67"/>
      <c r="H6" s="67"/>
      <c r="I6" s="68"/>
      <c r="J6" s="66"/>
      <c r="K6" s="69"/>
      <c r="L6" s="1"/>
    </row>
    <row r="7" spans="1:12" ht="25.5" customHeight="1">
      <c r="A7" s="1"/>
      <c r="B7" s="37" t="s">
        <v>18</v>
      </c>
      <c r="C7" s="64" t="s">
        <v>53</v>
      </c>
      <c r="D7" s="120"/>
      <c r="E7" s="59"/>
      <c r="F7" s="66"/>
      <c r="G7" s="67"/>
      <c r="H7" s="67"/>
      <c r="I7" s="68"/>
      <c r="J7" s="66"/>
      <c r="K7" s="69"/>
      <c r="L7" s="1"/>
    </row>
    <row r="8" spans="1:12" ht="25.5" customHeight="1">
      <c r="A8" s="1"/>
      <c r="B8" s="36" t="s">
        <v>56</v>
      </c>
      <c r="C8" s="58" t="s">
        <v>58</v>
      </c>
      <c r="D8" s="120"/>
      <c r="E8" s="59"/>
      <c r="F8" s="116">
        <f>IF(AND('Strona 1'!E32="",'Strona 1'!E33="",'Strona 2'!F5=""),"",SUM('Strona 1'!E32)+SUM('Strona 1'!E33)-SUM('Strona 2'!F5))</f>
        <v>-8726791.3499999996</v>
      </c>
      <c r="G8" s="117"/>
      <c r="H8" s="117"/>
      <c r="I8" s="118"/>
      <c r="J8" s="116">
        <f>IF(AND('Strona 1'!I32="",'Strona 1'!I33="",'Strona 2'!J5=""),"",SUM('Strona 1'!I32)+SUM('Strona 1'!I33)-SUM('Strona 2'!J5))</f>
        <v>-8560052.4299999997</v>
      </c>
      <c r="K8" s="119"/>
      <c r="L8" s="1"/>
    </row>
    <row r="9" spans="1:12" ht="25.5" customHeight="1">
      <c r="A9" s="1"/>
      <c r="B9" s="38" t="s">
        <v>57</v>
      </c>
      <c r="C9" s="58" t="s">
        <v>59</v>
      </c>
      <c r="D9" s="120"/>
      <c r="E9" s="59"/>
      <c r="F9" s="60">
        <f>IF(AND(F10="",F11="",F12="",F13=""),"",SUM(F10,F11,F12,F13))</f>
        <v>1424.46</v>
      </c>
      <c r="G9" s="61"/>
      <c r="H9" s="61"/>
      <c r="I9" s="62"/>
      <c r="J9" s="60">
        <f>IF(AND(J10="",J11="",J12="",J13=""),"",SUM(J10,J11,J12,J13))</f>
        <v>1917.67</v>
      </c>
      <c r="K9" s="63"/>
      <c r="L9" s="1"/>
    </row>
    <row r="10" spans="1:12" ht="25.5" customHeight="1">
      <c r="A10" s="1"/>
      <c r="B10" s="33" t="s">
        <v>16</v>
      </c>
      <c r="C10" s="64" t="s">
        <v>60</v>
      </c>
      <c r="D10" s="64"/>
      <c r="E10" s="59"/>
      <c r="F10" s="66"/>
      <c r="G10" s="67"/>
      <c r="H10" s="67"/>
      <c r="I10" s="68"/>
      <c r="J10" s="66"/>
      <c r="K10" s="69"/>
      <c r="L10" s="1"/>
    </row>
    <row r="11" spans="1:12" ht="25.5" customHeight="1">
      <c r="A11" s="1"/>
      <c r="B11" s="35" t="s">
        <v>18</v>
      </c>
      <c r="C11" s="64" t="s">
        <v>61</v>
      </c>
      <c r="D11" s="64"/>
      <c r="E11" s="59"/>
      <c r="F11" s="66">
        <v>1424.46</v>
      </c>
      <c r="G11" s="67"/>
      <c r="H11" s="67"/>
      <c r="I11" s="68"/>
      <c r="J11" s="66">
        <v>1917.67</v>
      </c>
      <c r="K11" s="69"/>
      <c r="L11" s="1"/>
    </row>
    <row r="12" spans="1:12" ht="25.5" customHeight="1">
      <c r="A12" s="1"/>
      <c r="B12" s="35" t="s">
        <v>21</v>
      </c>
      <c r="C12" s="64" t="s">
        <v>62</v>
      </c>
      <c r="D12" s="64"/>
      <c r="E12" s="59"/>
      <c r="F12" s="66"/>
      <c r="G12" s="67"/>
      <c r="H12" s="67"/>
      <c r="I12" s="68"/>
      <c r="J12" s="66"/>
      <c r="K12" s="69"/>
      <c r="L12" s="1"/>
    </row>
    <row r="13" spans="1:12" ht="25.5" customHeight="1">
      <c r="A13" s="1"/>
      <c r="B13" s="35"/>
      <c r="C13" s="126"/>
      <c r="D13" s="126"/>
      <c r="E13" s="127"/>
      <c r="F13" s="66"/>
      <c r="G13" s="67"/>
      <c r="H13" s="67"/>
      <c r="I13" s="68"/>
      <c r="J13" s="66"/>
      <c r="K13" s="69"/>
      <c r="L13" s="1"/>
    </row>
    <row r="14" spans="1:12" ht="25.5" customHeight="1">
      <c r="A14" s="1"/>
      <c r="B14" s="36" t="s">
        <v>63</v>
      </c>
      <c r="C14" s="58" t="s">
        <v>64</v>
      </c>
      <c r="D14" s="120"/>
      <c r="E14" s="59"/>
      <c r="F14" s="60" t="str">
        <f>IF(AND(F15="",F16="",F17="",F18=""),"",SUM(F15,F16,F17,F18))</f>
        <v/>
      </c>
      <c r="G14" s="61"/>
      <c r="H14" s="61"/>
      <c r="I14" s="62"/>
      <c r="J14" s="60" t="str">
        <f>IF(AND(J15="",J16="",J17="",J18=""),"",SUM(J15,J16,J17,J18))</f>
        <v/>
      </c>
      <c r="K14" s="129"/>
      <c r="L14" s="1"/>
    </row>
    <row r="15" spans="1:12" ht="25.5" customHeight="1">
      <c r="A15" s="1"/>
      <c r="B15" s="35"/>
      <c r="C15" s="126"/>
      <c r="D15" s="126"/>
      <c r="E15" s="127"/>
      <c r="F15" s="66"/>
      <c r="G15" s="67"/>
      <c r="H15" s="67"/>
      <c r="I15" s="68"/>
      <c r="J15" s="66"/>
      <c r="K15" s="69"/>
      <c r="L15" s="1"/>
    </row>
    <row r="16" spans="1:12" ht="25.5" customHeight="1">
      <c r="A16" s="1"/>
      <c r="B16" s="35"/>
      <c r="C16" s="126"/>
      <c r="D16" s="126"/>
      <c r="E16" s="127"/>
      <c r="F16" s="66"/>
      <c r="G16" s="67"/>
      <c r="H16" s="67"/>
      <c r="I16" s="68"/>
      <c r="J16" s="66"/>
      <c r="K16" s="69"/>
      <c r="L16" s="1"/>
    </row>
    <row r="17" spans="1:12" ht="25.5" customHeight="1">
      <c r="A17" s="1"/>
      <c r="B17" s="35" t="s">
        <v>16</v>
      </c>
      <c r="C17" s="64" t="s">
        <v>61</v>
      </c>
      <c r="D17" s="64"/>
      <c r="E17" s="59"/>
      <c r="F17" s="66"/>
      <c r="G17" s="67"/>
      <c r="H17" s="67"/>
      <c r="I17" s="68"/>
      <c r="J17" s="66"/>
      <c r="K17" s="69"/>
      <c r="L17" s="1"/>
    </row>
    <row r="18" spans="1:12" ht="25.5" customHeight="1">
      <c r="A18" s="1"/>
      <c r="B18" s="35" t="s">
        <v>18</v>
      </c>
      <c r="C18" s="64" t="s">
        <v>62</v>
      </c>
      <c r="D18" s="64"/>
      <c r="E18" s="59"/>
      <c r="F18" s="66"/>
      <c r="G18" s="67"/>
      <c r="H18" s="67"/>
      <c r="I18" s="68"/>
      <c r="J18" s="66"/>
      <c r="K18" s="69"/>
      <c r="L18" s="1"/>
    </row>
    <row r="19" spans="1:12" ht="25.5" customHeight="1">
      <c r="A19" s="1"/>
      <c r="B19" s="36" t="s">
        <v>16</v>
      </c>
      <c r="C19" s="58" t="s">
        <v>66</v>
      </c>
      <c r="D19" s="120"/>
      <c r="E19" s="59"/>
      <c r="F19" s="60">
        <f>IF(AND(F8="",F9="",F14=""),"",SUM(F8)+SUM(F9)-SUM(F14))</f>
        <v>-8725366.8899999987</v>
      </c>
      <c r="G19" s="61"/>
      <c r="H19" s="61"/>
      <c r="I19" s="62"/>
      <c r="J19" s="60">
        <f>IF(AND(J8="",J9="",J14=""),"",SUM(J8)+SUM(J9)-SUM(J14))</f>
        <v>-8558134.7599999998</v>
      </c>
      <c r="K19" s="63"/>
      <c r="L19" s="1"/>
    </row>
    <row r="20" spans="1:12" ht="25.5" customHeight="1">
      <c r="A20" s="1"/>
      <c r="B20" s="38" t="s">
        <v>65</v>
      </c>
      <c r="C20" s="58" t="s">
        <v>67</v>
      </c>
      <c r="D20" s="120"/>
      <c r="E20" s="59"/>
      <c r="F20" s="60" t="str">
        <f>IF(AND(F21="",F22=""),"",SUM(F21,-F22))</f>
        <v/>
      </c>
      <c r="G20" s="61"/>
      <c r="H20" s="61"/>
      <c r="I20" s="62"/>
      <c r="J20" s="60" t="str">
        <f>IF(AND(J21="",J22=""),"",SUM(J21,-J22))</f>
        <v/>
      </c>
      <c r="K20" s="63"/>
      <c r="L20" s="1"/>
    </row>
    <row r="21" spans="1:12" ht="25.5" customHeight="1">
      <c r="A21" s="1"/>
      <c r="B21" s="35" t="s">
        <v>16</v>
      </c>
      <c r="C21" s="64" t="s">
        <v>68</v>
      </c>
      <c r="D21" s="64"/>
      <c r="E21" s="59"/>
      <c r="F21" s="66"/>
      <c r="G21" s="67"/>
      <c r="H21" s="67"/>
      <c r="I21" s="68"/>
      <c r="J21" s="66"/>
      <c r="K21" s="69"/>
      <c r="L21" s="1"/>
    </row>
    <row r="22" spans="1:12" ht="25.5" customHeight="1">
      <c r="A22" s="1"/>
      <c r="B22" s="35" t="s">
        <v>18</v>
      </c>
      <c r="C22" s="64" t="s">
        <v>69</v>
      </c>
      <c r="D22" s="64"/>
      <c r="E22" s="59"/>
      <c r="F22" s="66"/>
      <c r="G22" s="67"/>
      <c r="H22" s="67"/>
      <c r="I22" s="68"/>
      <c r="J22" s="66"/>
      <c r="K22" s="69"/>
      <c r="L22" s="1"/>
    </row>
    <row r="23" spans="1:12" ht="25.5" customHeight="1">
      <c r="A23" s="1"/>
      <c r="B23" s="38" t="s">
        <v>70</v>
      </c>
      <c r="C23" s="58" t="s">
        <v>71</v>
      </c>
      <c r="D23" s="120"/>
      <c r="E23" s="59"/>
      <c r="F23" s="60">
        <f>IF(AND(F19="",F20=""),"",SUM(F19)+SUM(F20))</f>
        <v>-8725366.8899999987</v>
      </c>
      <c r="G23" s="61"/>
      <c r="H23" s="61"/>
      <c r="I23" s="62"/>
      <c r="J23" s="60">
        <f>IF(AND(J19="",J20=""),"",SUM(J19)+SUM(J20))</f>
        <v>-8558134.7599999998</v>
      </c>
      <c r="K23" s="63"/>
      <c r="L23" s="1"/>
    </row>
    <row r="24" spans="1:12" ht="25.5" customHeight="1">
      <c r="A24" s="1"/>
      <c r="B24" s="38" t="s">
        <v>72</v>
      </c>
      <c r="C24" s="58" t="s">
        <v>73</v>
      </c>
      <c r="D24" s="120"/>
      <c r="E24" s="59"/>
      <c r="F24" s="121"/>
      <c r="G24" s="122"/>
      <c r="H24" s="122"/>
      <c r="I24" s="123"/>
      <c r="J24" s="121"/>
      <c r="K24" s="124"/>
      <c r="L24" s="1"/>
    </row>
    <row r="25" spans="1:12" ht="25.5" customHeight="1">
      <c r="A25" s="1"/>
      <c r="B25" s="41" t="s">
        <v>75</v>
      </c>
      <c r="C25" s="125" t="s">
        <v>74</v>
      </c>
      <c r="D25" s="120"/>
      <c r="E25" s="59"/>
      <c r="F25" s="121"/>
      <c r="G25" s="122"/>
      <c r="H25" s="122"/>
      <c r="I25" s="123"/>
      <c r="J25" s="121"/>
      <c r="K25" s="124"/>
      <c r="L25" s="1"/>
    </row>
    <row r="26" spans="1:12" ht="25.5" customHeight="1">
      <c r="A26" s="1"/>
      <c r="B26" s="38" t="s">
        <v>76</v>
      </c>
      <c r="C26" s="58" t="s">
        <v>77</v>
      </c>
      <c r="D26" s="120"/>
      <c r="E26" s="59"/>
      <c r="F26" s="116">
        <f>IF(AND(F23="",F24="",F25=""),"",SUM(F23)-SUM(F24)-SUM(F25))</f>
        <v>-8725366.8899999987</v>
      </c>
      <c r="G26" s="117"/>
      <c r="H26" s="117"/>
      <c r="I26" s="118"/>
      <c r="J26" s="116">
        <f>IF(AND(J23="",J24="",J25=""),"",SUM(J23)-SUM(J24)-SUM(J25))</f>
        <v>-8558134.7599999998</v>
      </c>
      <c r="K26" s="119"/>
      <c r="L26" s="1"/>
    </row>
    <row r="27" spans="1:12" s="9" customFormat="1" ht="22.5" customHeight="1">
      <c r="A27" s="8"/>
      <c r="B27" s="112" t="s">
        <v>78</v>
      </c>
      <c r="C27" s="112"/>
      <c r="D27" s="112"/>
      <c r="E27" s="112"/>
      <c r="F27" s="113"/>
      <c r="G27" s="113"/>
      <c r="H27" s="113"/>
      <c r="I27" s="113"/>
      <c r="J27" s="113"/>
      <c r="K27" s="113"/>
      <c r="L27" s="8"/>
    </row>
    <row r="28" spans="1:12" s="9" customFormat="1" ht="18.75" customHeight="1">
      <c r="A28" s="8"/>
      <c r="B28" s="42" t="s">
        <v>79</v>
      </c>
      <c r="C28" s="114" t="s">
        <v>86</v>
      </c>
      <c r="D28" s="115"/>
      <c r="E28" s="115"/>
      <c r="F28" s="115"/>
      <c r="G28" s="115"/>
      <c r="H28" s="115"/>
      <c r="I28" s="115"/>
      <c r="J28" s="115"/>
      <c r="K28" s="115"/>
      <c r="L28" s="8"/>
    </row>
    <row r="29" spans="1:12" s="9" customFormat="1" ht="18.75" customHeight="1">
      <c r="A29" s="8"/>
      <c r="B29" s="42" t="s">
        <v>80</v>
      </c>
      <c r="C29" s="114" t="s">
        <v>87</v>
      </c>
      <c r="D29" s="115"/>
      <c r="E29" s="115"/>
      <c r="F29" s="115"/>
      <c r="G29" s="115"/>
      <c r="H29" s="115"/>
      <c r="I29" s="115"/>
      <c r="J29" s="115"/>
      <c r="K29" s="115"/>
      <c r="L29" s="8"/>
    </row>
    <row r="30" spans="1:12" s="9" customFormat="1" ht="18.75" customHeight="1">
      <c r="A30" s="8"/>
      <c r="B30" s="42" t="s">
        <v>81</v>
      </c>
      <c r="C30" s="114"/>
      <c r="D30" s="115"/>
      <c r="E30" s="115"/>
      <c r="F30" s="115"/>
      <c r="G30" s="115"/>
      <c r="H30" s="115"/>
      <c r="I30" s="115"/>
      <c r="J30" s="115"/>
      <c r="K30" s="115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 t="s">
        <v>90</v>
      </c>
      <c r="D32" s="6"/>
      <c r="E32" s="49" t="s">
        <v>89</v>
      </c>
      <c r="F32" s="6"/>
      <c r="G32" s="7"/>
      <c r="H32" s="7"/>
      <c r="I32" s="7"/>
      <c r="J32" s="49" t="s">
        <v>91</v>
      </c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56"/>
      <c r="C34" s="56"/>
      <c r="D34" s="56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54" t="s">
        <v>2</v>
      </c>
      <c r="C36" s="54"/>
      <c r="D36" s="54"/>
      <c r="E36" s="54"/>
      <c r="F36" s="54"/>
      <c r="G36" s="55"/>
      <c r="H36" s="55"/>
      <c r="I36" s="55"/>
      <c r="J36" s="55"/>
      <c r="K36" s="55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  <mergeCell ref="J15:K15"/>
    <mergeCell ref="J13:K13"/>
    <mergeCell ref="J16:K16"/>
    <mergeCell ref="F17:I17"/>
    <mergeCell ref="J17:K17"/>
    <mergeCell ref="F14:I14"/>
    <mergeCell ref="C13:E13"/>
    <mergeCell ref="C14:E14"/>
    <mergeCell ref="F13:I13"/>
    <mergeCell ref="F16:I16"/>
    <mergeCell ref="C15:E15"/>
    <mergeCell ref="C16:E16"/>
    <mergeCell ref="F15:I15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8:E8"/>
    <mergeCell ref="C9:E9"/>
    <mergeCell ref="C7:E7"/>
    <mergeCell ref="F10:I10"/>
    <mergeCell ref="J10:K10"/>
    <mergeCell ref="J8:K8"/>
    <mergeCell ref="F9:I9"/>
    <mergeCell ref="J9:K9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B27:K27"/>
    <mergeCell ref="C28:K28"/>
    <mergeCell ref="C29:K29"/>
    <mergeCell ref="C30:K30"/>
    <mergeCell ref="F26:I26"/>
    <mergeCell ref="J26:K26"/>
    <mergeCell ref="C26:E26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ksionek</cp:lastModifiedBy>
  <cp:lastPrinted>2019-02-13T11:25:49Z</cp:lastPrinted>
  <dcterms:created xsi:type="dcterms:W3CDTF">2002-05-17T10:25:58Z</dcterms:created>
  <dcterms:modified xsi:type="dcterms:W3CDTF">2022-05-20T10:22:34Z</dcterms:modified>
</cp:coreProperties>
</file>